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615" firstSheet="5" activeTab="5"/>
  </bookViews>
  <sheets>
    <sheet name="需要移栽明细" sheetId="3" state="hidden" r:id="rId1"/>
    <sheet name="Sheet3" sheetId="4" state="hidden" r:id="rId2"/>
    <sheet name="车位南只移栽一部分" sheetId="5" state="hidden" r:id="rId3"/>
    <sheet name="车位南全部移栽" sheetId="6" state="hidden" r:id="rId4"/>
    <sheet name="Sheet6" sheetId="7" state="hidden" r:id="rId5"/>
    <sheet name="费用预算" sheetId="9" r:id="rId6"/>
  </sheets>
  <calcPr calcId="144525"/>
</workbook>
</file>

<file path=xl/sharedStrings.xml><?xml version="1.0" encoding="utf-8"?>
<sst xmlns="http://schemas.openxmlformats.org/spreadsheetml/2006/main" count="238" uniqueCount="96">
  <si>
    <t>牛山公司需要移栽树木明细</t>
  </si>
  <si>
    <t>序号</t>
  </si>
  <si>
    <t>名称</t>
  </si>
  <si>
    <t>规格</t>
  </si>
  <si>
    <t>单位</t>
  </si>
  <si>
    <t>总数量</t>
  </si>
  <si>
    <t>牛山移栽数量</t>
  </si>
  <si>
    <t>临城移栽数量</t>
  </si>
  <si>
    <t>宁晋移栽数量</t>
  </si>
  <si>
    <t>广宗移栽数量</t>
  </si>
  <si>
    <t>移栽合计</t>
  </si>
  <si>
    <t>剩余合计</t>
  </si>
  <si>
    <t>备注</t>
  </si>
  <si>
    <t>法桐</t>
  </si>
  <si>
    <t>棵</t>
  </si>
  <si>
    <t>红花槐</t>
  </si>
  <si>
    <t>银杏</t>
  </si>
  <si>
    <t>白蜡</t>
  </si>
  <si>
    <t>国槐</t>
  </si>
  <si>
    <t>丝棉木</t>
  </si>
  <si>
    <t>油松</t>
  </si>
  <si>
    <t>柳树</t>
  </si>
  <si>
    <t>大叶女贞</t>
  </si>
  <si>
    <t>6-7</t>
  </si>
  <si>
    <t>紫叶李</t>
  </si>
  <si>
    <t>15-20-30</t>
  </si>
  <si>
    <t>玉兰</t>
  </si>
  <si>
    <t>海棠</t>
  </si>
  <si>
    <t>15-16</t>
  </si>
  <si>
    <t>樱花</t>
  </si>
  <si>
    <t>金叶槐</t>
  </si>
  <si>
    <t>15-16-17-18-20</t>
  </si>
  <si>
    <t>雪松</t>
  </si>
  <si>
    <t>黑松</t>
  </si>
  <si>
    <t>红瑞木</t>
  </si>
  <si>
    <t>平方米</t>
  </si>
  <si>
    <t>红叶石楠</t>
  </si>
  <si>
    <t>龙柏</t>
  </si>
  <si>
    <t>小叶女贞</t>
  </si>
  <si>
    <t>树木合计</t>
  </si>
  <si>
    <t>红瑞木等合计</t>
  </si>
  <si>
    <t>竹子</t>
  </si>
  <si>
    <t>挖树单价（元）</t>
  </si>
  <si>
    <t>挖树金额（元）</t>
  </si>
  <si>
    <t>挖树坑单价（元）</t>
  </si>
  <si>
    <t>挖树坑数量约（个）</t>
  </si>
  <si>
    <t>挖树坑数金额（元）</t>
  </si>
  <si>
    <t>水路铺装单价（元）</t>
  </si>
  <si>
    <t>水路铺装数量（米）</t>
  </si>
  <si>
    <t>水路铺装金额（元）</t>
  </si>
  <si>
    <t>合计金额（元）</t>
  </si>
  <si>
    <t>合计</t>
  </si>
  <si>
    <t>红花槐
（有三方）</t>
  </si>
  <si>
    <t>项目名称</t>
  </si>
  <si>
    <t>数量(预算数量）</t>
  </si>
  <si>
    <t>单价（元）</t>
  </si>
  <si>
    <t>金额（元）</t>
  </si>
  <si>
    <t>北围墙外挖树坑</t>
  </si>
  <si>
    <t>挖树（四大方的树）</t>
  </si>
  <si>
    <t>北围墙外铺装水路</t>
  </si>
  <si>
    <t>挖树
（车位南如果只移栽一部分）</t>
  </si>
  <si>
    <t>数量
(预算数量）</t>
  </si>
  <si>
    <t>挖树（车位南全部移走）</t>
  </si>
  <si>
    <t>二三方</t>
  </si>
  <si>
    <t>小计</t>
  </si>
  <si>
    <t>牛山公司苗木移植及修剪询价</t>
  </si>
  <si>
    <t>位置</t>
  </si>
  <si>
    <t>施工名称</t>
  </si>
  <si>
    <t>数量</t>
  </si>
  <si>
    <t>单价</t>
  </si>
  <si>
    <t xml:space="preserve">总金额 </t>
  </si>
  <si>
    <t>北围墙外</t>
  </si>
  <si>
    <t>挖红花槐树</t>
  </si>
  <si>
    <t>树种为：红花槐，勾机挖、人工修剪、装卸车、运输。</t>
  </si>
  <si>
    <t>挖树沟</t>
  </si>
  <si>
    <t>米</t>
  </si>
  <si>
    <t>种植红花槐，宽50公分，深40公分。</t>
  </si>
  <si>
    <t>挖树坑</t>
  </si>
  <si>
    <t>深80公分，上口80公分。</t>
  </si>
  <si>
    <t>铺水管
（PE50,12公斤压力）</t>
  </si>
  <si>
    <t>包括：PE50管材、出水口13处、挖沟深80公分、回填、安装、试水。</t>
  </si>
  <si>
    <t>牛棚对过
大棚方</t>
  </si>
  <si>
    <t>勾机挖树</t>
  </si>
  <si>
    <t>树种包括：白蜡、丝棉木、国槐、红花槐、女贞、法桐、柳树
工作内容：挖树、定干、修树根、装卸车、运输（本厂区内）。</t>
  </si>
  <si>
    <t>北围墙</t>
  </si>
  <si>
    <t>法桐定冠</t>
  </si>
  <si>
    <t>包括：锯枝、打理树枝、装卸车、 运输。</t>
  </si>
  <si>
    <t>大门口</t>
  </si>
  <si>
    <t>移栽雪松</t>
  </si>
  <si>
    <t>挖1米土球、土球包装、打好树坑、栽树、支架、装卸车运输、保证成活率100%。</t>
  </si>
  <si>
    <t>厂内、厂门口</t>
  </si>
  <si>
    <t xml:space="preserve"> 移栽法桐树</t>
  </si>
  <si>
    <t>移栽蜀侩树</t>
  </si>
  <si>
    <t>挖土球、土球包装、打好树坑、栽树、装卸车运输、保证成活率100%。</t>
  </si>
  <si>
    <t>人民币总价：       元      含  %增值税专用发票</t>
  </si>
  <si>
    <t>备注：1、以上数量为理论数量，实际结算以中标价格乘以实际发生数量结算。
      2、付款方式：施工完毕开具全额发票后次月支付全款。
      3、 雪松需养护6个月，且包活，如在养护期间死亡由乙方全额赔偿或更换，更换费用由乙方全部承担。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</si>
</sst>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  <scheme val="minor"/>
    </font>
    <font>
      <sz val="22"/>
      <name val="宋体"/>
      <charset val="134"/>
    </font>
    <font>
      <sz val="12"/>
      <color rgb="FFFF0000"/>
      <name val="宋体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4" fillId="16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0" borderId="13" applyNumberFormat="0" applyFont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1" fillId="14" borderId="7" applyNumberFormat="0" applyAlignment="0" applyProtection="0">
      <alignment vertical="center"/>
    </xf>
    <xf numFmtId="0" fontId="25" fillId="14" borderId="9" applyNumberFormat="0" applyAlignment="0" applyProtection="0">
      <alignment vertical="center"/>
    </xf>
    <xf numFmtId="0" fontId="24" fillId="34" borderId="14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4" fillId="0" borderId="0" xfId="0" applyFont="1" applyFill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L25"/>
  <sheetViews>
    <sheetView workbookViewId="0">
      <selection activeCell="F17" sqref="F17"/>
    </sheetView>
  </sheetViews>
  <sheetFormatPr defaultColWidth="9" defaultRowHeight="14.25"/>
  <cols>
    <col min="1" max="1" width="6.375" style="9" customWidth="1"/>
    <col min="2" max="2" width="10.125" style="9" customWidth="1"/>
    <col min="3" max="3" width="17.375" style="9" customWidth="1"/>
    <col min="4" max="4" width="8.25" style="9" customWidth="1"/>
    <col min="5" max="5" width="7.5" style="9" customWidth="1"/>
    <col min="6" max="6" width="5.75" style="20" customWidth="1"/>
    <col min="7" max="7" width="5.5" style="20" customWidth="1"/>
    <col min="8" max="8" width="5" style="20" customWidth="1"/>
    <col min="9" max="9" width="5.875" style="20" customWidth="1"/>
    <col min="10" max="11" width="7.75" style="20" customWidth="1"/>
    <col min="12" max="12" width="21.25" style="9" customWidth="1"/>
    <col min="13" max="16382" width="9" style="9"/>
  </cols>
  <sheetData>
    <row r="1" s="9" customFormat="1" ht="36" customHeight="1" spans="1:12">
      <c r="A1" s="11" t="s">
        <v>0</v>
      </c>
      <c r="B1" s="11"/>
      <c r="C1" s="11"/>
      <c r="D1" s="11"/>
      <c r="E1" s="11"/>
      <c r="F1" s="29"/>
      <c r="G1" s="29"/>
      <c r="H1" s="29"/>
      <c r="I1" s="29"/>
      <c r="J1" s="29"/>
      <c r="K1" s="29"/>
      <c r="L1" s="11"/>
    </row>
    <row r="2" s="9" customFormat="1" ht="53" customHeight="1" spans="1:12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31" t="s">
        <v>10</v>
      </c>
      <c r="K2" s="5" t="s">
        <v>11</v>
      </c>
      <c r="L2" s="4" t="s">
        <v>12</v>
      </c>
    </row>
    <row r="3" s="9" customFormat="1" ht="24" customHeight="1" spans="1:12">
      <c r="A3" s="5">
        <v>1</v>
      </c>
      <c r="B3" s="4" t="s">
        <v>13</v>
      </c>
      <c r="C3" s="4"/>
      <c r="D3" s="4" t="s">
        <v>14</v>
      </c>
      <c r="E3" s="4">
        <v>498</v>
      </c>
      <c r="F3" s="18"/>
      <c r="G3" s="5">
        <v>10</v>
      </c>
      <c r="H3" s="5"/>
      <c r="I3" s="18">
        <v>50</v>
      </c>
      <c r="J3" s="18">
        <f>SUM(F3:I3)</f>
        <v>60</v>
      </c>
      <c r="K3" s="18">
        <f>E3-J3</f>
        <v>438</v>
      </c>
      <c r="L3" s="32"/>
    </row>
    <row r="4" s="9" customFormat="1" ht="24" customHeight="1" spans="1:12">
      <c r="A4" s="5">
        <v>2</v>
      </c>
      <c r="B4" s="4" t="s">
        <v>15</v>
      </c>
      <c r="C4" s="4"/>
      <c r="D4" s="4" t="s">
        <v>14</v>
      </c>
      <c r="E4" s="4">
        <v>1546</v>
      </c>
      <c r="F4" s="5">
        <v>450</v>
      </c>
      <c r="G4" s="5"/>
      <c r="H4" s="5">
        <v>5</v>
      </c>
      <c r="I4" s="5">
        <v>50</v>
      </c>
      <c r="J4" s="18">
        <f t="shared" ref="J3:J22" si="0">SUM(F4:I4)</f>
        <v>505</v>
      </c>
      <c r="K4" s="33">
        <f t="shared" ref="K3:K22" si="1">E4-J4</f>
        <v>1041</v>
      </c>
      <c r="L4" s="32"/>
    </row>
    <row r="5" s="9" customFormat="1" ht="24" customHeight="1" spans="1:12">
      <c r="A5" s="5">
        <v>3</v>
      </c>
      <c r="B5" s="4" t="s">
        <v>16</v>
      </c>
      <c r="C5" s="4"/>
      <c r="D5" s="4" t="s">
        <v>14</v>
      </c>
      <c r="E5" s="4">
        <v>20</v>
      </c>
      <c r="F5" s="5"/>
      <c r="G5" s="5"/>
      <c r="H5" s="5"/>
      <c r="I5" s="5"/>
      <c r="J5" s="18">
        <f t="shared" si="0"/>
        <v>0</v>
      </c>
      <c r="K5" s="18">
        <f t="shared" si="1"/>
        <v>20</v>
      </c>
      <c r="L5" s="32"/>
    </row>
    <row r="6" s="9" customFormat="1" ht="24" customHeight="1" spans="1:12">
      <c r="A6" s="5">
        <v>4</v>
      </c>
      <c r="B6" s="4" t="s">
        <v>17</v>
      </c>
      <c r="C6" s="4"/>
      <c r="D6" s="4" t="s">
        <v>14</v>
      </c>
      <c r="E6" s="4">
        <v>609</v>
      </c>
      <c r="F6" s="30">
        <v>164</v>
      </c>
      <c r="G6" s="5">
        <v>5</v>
      </c>
      <c r="H6" s="5"/>
      <c r="I6" s="5"/>
      <c r="J6" s="18">
        <f t="shared" si="0"/>
        <v>169</v>
      </c>
      <c r="K6" s="18">
        <f t="shared" si="1"/>
        <v>440</v>
      </c>
      <c r="L6" s="32"/>
    </row>
    <row r="7" s="9" customFormat="1" ht="24" customHeight="1" spans="1:12">
      <c r="A7" s="5">
        <v>5</v>
      </c>
      <c r="B7" s="4" t="s">
        <v>18</v>
      </c>
      <c r="C7" s="4"/>
      <c r="D7" s="4" t="s">
        <v>14</v>
      </c>
      <c r="E7" s="4">
        <v>642</v>
      </c>
      <c r="F7" s="18"/>
      <c r="G7" s="18">
        <v>16</v>
      </c>
      <c r="H7" s="5"/>
      <c r="I7" s="5">
        <v>100</v>
      </c>
      <c r="J7" s="18">
        <f t="shared" si="0"/>
        <v>116</v>
      </c>
      <c r="K7" s="33">
        <f t="shared" si="1"/>
        <v>526</v>
      </c>
      <c r="L7" s="32"/>
    </row>
    <row r="8" s="9" customFormat="1" ht="24" customHeight="1" spans="1:12">
      <c r="A8" s="5">
        <v>6</v>
      </c>
      <c r="B8" s="4" t="s">
        <v>19</v>
      </c>
      <c r="C8" s="4"/>
      <c r="D8" s="4" t="s">
        <v>14</v>
      </c>
      <c r="E8" s="4">
        <v>818</v>
      </c>
      <c r="F8" s="5">
        <v>80</v>
      </c>
      <c r="G8" s="5"/>
      <c r="H8" s="5"/>
      <c r="I8" s="5"/>
      <c r="J8" s="18">
        <f t="shared" si="0"/>
        <v>80</v>
      </c>
      <c r="K8" s="18">
        <f t="shared" si="1"/>
        <v>738</v>
      </c>
      <c r="L8" s="32"/>
    </row>
    <row r="9" s="9" customFormat="1" ht="24" customHeight="1" spans="1:12">
      <c r="A9" s="5">
        <v>7</v>
      </c>
      <c r="B9" s="4" t="s">
        <v>20</v>
      </c>
      <c r="C9" s="4"/>
      <c r="D9" s="4" t="s">
        <v>14</v>
      </c>
      <c r="E9" s="4">
        <v>44</v>
      </c>
      <c r="F9" s="26"/>
      <c r="G9" s="5">
        <v>4</v>
      </c>
      <c r="H9" s="5"/>
      <c r="I9" s="5"/>
      <c r="J9" s="18">
        <f t="shared" si="0"/>
        <v>4</v>
      </c>
      <c r="K9" s="18">
        <f t="shared" si="1"/>
        <v>40</v>
      </c>
      <c r="L9" s="32"/>
    </row>
    <row r="10" s="9" customFormat="1" ht="24" customHeight="1" spans="1:12">
      <c r="A10" s="5">
        <v>8</v>
      </c>
      <c r="B10" s="15" t="s">
        <v>21</v>
      </c>
      <c r="C10" s="15"/>
      <c r="D10" s="4" t="s">
        <v>14</v>
      </c>
      <c r="E10" s="4">
        <v>59</v>
      </c>
      <c r="F10" s="5"/>
      <c r="G10" s="5">
        <v>11</v>
      </c>
      <c r="H10" s="5"/>
      <c r="I10" s="5"/>
      <c r="J10" s="18">
        <f t="shared" si="0"/>
        <v>11</v>
      </c>
      <c r="K10" s="18">
        <f t="shared" si="1"/>
        <v>48</v>
      </c>
      <c r="L10" s="4"/>
    </row>
    <row r="11" s="9" customFormat="1" ht="24" customHeight="1" spans="1:12">
      <c r="A11" s="5">
        <v>9</v>
      </c>
      <c r="B11" s="15" t="s">
        <v>22</v>
      </c>
      <c r="C11" s="19" t="s">
        <v>23</v>
      </c>
      <c r="D11" s="4" t="s">
        <v>14</v>
      </c>
      <c r="E11" s="4">
        <v>84</v>
      </c>
      <c r="F11" s="18"/>
      <c r="G11" s="5"/>
      <c r="H11" s="18"/>
      <c r="I11" s="18"/>
      <c r="J11" s="18">
        <f t="shared" si="0"/>
        <v>0</v>
      </c>
      <c r="K11" s="18">
        <f t="shared" si="1"/>
        <v>84</v>
      </c>
      <c r="L11" s="17"/>
    </row>
    <row r="12" s="9" customFormat="1" ht="24" customHeight="1" spans="1:12">
      <c r="A12" s="5">
        <v>10</v>
      </c>
      <c r="B12" s="4" t="s">
        <v>24</v>
      </c>
      <c r="C12" s="4" t="s">
        <v>25</v>
      </c>
      <c r="D12" s="4" t="s">
        <v>14</v>
      </c>
      <c r="E12" s="4">
        <v>48</v>
      </c>
      <c r="F12" s="18"/>
      <c r="G12" s="5"/>
      <c r="H12" s="18"/>
      <c r="I12" s="18"/>
      <c r="J12" s="18">
        <f t="shared" si="0"/>
        <v>0</v>
      </c>
      <c r="K12" s="18">
        <f t="shared" si="1"/>
        <v>48</v>
      </c>
      <c r="L12" s="34"/>
    </row>
    <row r="13" s="9" customFormat="1" ht="24" customHeight="1" spans="1:12">
      <c r="A13" s="5">
        <v>11</v>
      </c>
      <c r="B13" s="4" t="s">
        <v>26</v>
      </c>
      <c r="C13" s="4">
        <v>10</v>
      </c>
      <c r="D13" s="4" t="s">
        <v>14</v>
      </c>
      <c r="E13" s="4">
        <v>185</v>
      </c>
      <c r="F13" s="26">
        <v>80</v>
      </c>
      <c r="G13" s="5">
        <v>5</v>
      </c>
      <c r="H13" s="5">
        <v>7</v>
      </c>
      <c r="I13" s="5"/>
      <c r="J13" s="18">
        <f t="shared" si="0"/>
        <v>92</v>
      </c>
      <c r="K13" s="18">
        <f t="shared" si="1"/>
        <v>93</v>
      </c>
      <c r="L13" s="32"/>
    </row>
    <row r="14" s="9" customFormat="1" ht="24" customHeight="1" spans="1:12">
      <c r="A14" s="5">
        <v>12</v>
      </c>
      <c r="B14" s="4" t="s">
        <v>27</v>
      </c>
      <c r="C14" s="4" t="s">
        <v>28</v>
      </c>
      <c r="D14" s="4" t="s">
        <v>14</v>
      </c>
      <c r="E14" s="4">
        <v>24</v>
      </c>
      <c r="F14" s="5"/>
      <c r="G14" s="5">
        <v>3</v>
      </c>
      <c r="H14" s="5"/>
      <c r="I14" s="5"/>
      <c r="J14" s="18">
        <f t="shared" si="0"/>
        <v>3</v>
      </c>
      <c r="K14" s="18">
        <f t="shared" si="1"/>
        <v>21</v>
      </c>
      <c r="L14" s="32"/>
    </row>
    <row r="15" s="9" customFormat="1" ht="24" customHeight="1" spans="1:12">
      <c r="A15" s="5">
        <v>13</v>
      </c>
      <c r="B15" s="4" t="s">
        <v>29</v>
      </c>
      <c r="C15" s="4" t="s">
        <v>25</v>
      </c>
      <c r="D15" s="4" t="s">
        <v>14</v>
      </c>
      <c r="E15" s="4">
        <v>55</v>
      </c>
      <c r="F15" s="5"/>
      <c r="G15" s="5"/>
      <c r="H15" s="5"/>
      <c r="I15" s="5"/>
      <c r="J15" s="18">
        <f t="shared" si="0"/>
        <v>0</v>
      </c>
      <c r="K15" s="18">
        <f t="shared" si="1"/>
        <v>55</v>
      </c>
      <c r="L15" s="32"/>
    </row>
    <row r="16" s="9" customFormat="1" ht="29" customHeight="1" spans="1:12">
      <c r="A16" s="5">
        <v>14</v>
      </c>
      <c r="B16" s="4" t="s">
        <v>30</v>
      </c>
      <c r="C16" s="4" t="s">
        <v>31</v>
      </c>
      <c r="D16" s="4" t="s">
        <v>14</v>
      </c>
      <c r="E16" s="4">
        <v>54</v>
      </c>
      <c r="F16" s="5"/>
      <c r="G16" s="5">
        <v>13</v>
      </c>
      <c r="H16" s="5"/>
      <c r="I16" s="5"/>
      <c r="J16" s="18">
        <f t="shared" si="0"/>
        <v>13</v>
      </c>
      <c r="K16" s="18">
        <f t="shared" si="1"/>
        <v>41</v>
      </c>
      <c r="L16" s="32"/>
    </row>
    <row r="17" s="9" customFormat="1" ht="41" customHeight="1" spans="1:12">
      <c r="A17" s="5">
        <v>15</v>
      </c>
      <c r="B17" s="4" t="s">
        <v>32</v>
      </c>
      <c r="C17" s="4">
        <v>20</v>
      </c>
      <c r="D17" s="4" t="s">
        <v>14</v>
      </c>
      <c r="E17" s="4">
        <v>7</v>
      </c>
      <c r="F17" s="26">
        <v>3</v>
      </c>
      <c r="G17" s="5">
        <v>1</v>
      </c>
      <c r="H17" s="5"/>
      <c r="I17" s="5"/>
      <c r="J17" s="18">
        <f t="shared" si="0"/>
        <v>4</v>
      </c>
      <c r="K17" s="18">
        <f t="shared" si="1"/>
        <v>3</v>
      </c>
      <c r="L17" s="35"/>
    </row>
    <row r="18" s="9" customFormat="1" ht="24" customHeight="1" spans="1:12">
      <c r="A18" s="5">
        <v>16</v>
      </c>
      <c r="B18" s="4" t="s">
        <v>33</v>
      </c>
      <c r="C18" s="4">
        <v>20</v>
      </c>
      <c r="D18" s="4" t="s">
        <v>14</v>
      </c>
      <c r="E18" s="4">
        <v>24</v>
      </c>
      <c r="F18" s="5"/>
      <c r="G18" s="5"/>
      <c r="H18" s="5"/>
      <c r="I18" s="5"/>
      <c r="J18" s="18">
        <f t="shared" si="0"/>
        <v>0</v>
      </c>
      <c r="K18" s="18">
        <f t="shared" si="1"/>
        <v>24</v>
      </c>
      <c r="L18" s="32"/>
    </row>
    <row r="19" s="9" customFormat="1" ht="24" customHeight="1" spans="1:12">
      <c r="A19" s="5">
        <v>17</v>
      </c>
      <c r="B19" s="4" t="s">
        <v>34</v>
      </c>
      <c r="C19" s="4"/>
      <c r="D19" s="4" t="s">
        <v>35</v>
      </c>
      <c r="E19" s="4">
        <v>180</v>
      </c>
      <c r="F19" s="5"/>
      <c r="G19" s="5">
        <v>80</v>
      </c>
      <c r="H19" s="5"/>
      <c r="I19" s="5"/>
      <c r="J19" s="18">
        <f t="shared" si="0"/>
        <v>80</v>
      </c>
      <c r="K19" s="18">
        <f t="shared" si="1"/>
        <v>100</v>
      </c>
      <c r="L19" s="32"/>
    </row>
    <row r="20" s="9" customFormat="1" ht="24" customHeight="1" spans="1:12">
      <c r="A20" s="5">
        <v>18</v>
      </c>
      <c r="B20" s="4" t="s">
        <v>36</v>
      </c>
      <c r="C20" s="4"/>
      <c r="D20" s="4" t="s">
        <v>35</v>
      </c>
      <c r="E20" s="4">
        <v>510</v>
      </c>
      <c r="F20" s="26"/>
      <c r="G20" s="5"/>
      <c r="H20" s="5"/>
      <c r="I20" s="5"/>
      <c r="J20" s="18">
        <f t="shared" si="0"/>
        <v>0</v>
      </c>
      <c r="K20" s="18">
        <f t="shared" si="1"/>
        <v>510</v>
      </c>
      <c r="L20" s="32"/>
    </row>
    <row r="21" s="9" customFormat="1" ht="24" customHeight="1" spans="1:12">
      <c r="A21" s="5">
        <v>19</v>
      </c>
      <c r="B21" s="4" t="s">
        <v>37</v>
      </c>
      <c r="C21" s="4"/>
      <c r="D21" s="4" t="s">
        <v>35</v>
      </c>
      <c r="E21" s="4">
        <v>420</v>
      </c>
      <c r="F21" s="5"/>
      <c r="G21" s="5">
        <v>60</v>
      </c>
      <c r="H21" s="5"/>
      <c r="I21" s="5"/>
      <c r="J21" s="18">
        <f t="shared" si="0"/>
        <v>60</v>
      </c>
      <c r="K21" s="18">
        <f t="shared" si="1"/>
        <v>360</v>
      </c>
      <c r="L21" s="32"/>
    </row>
    <row r="22" s="9" customFormat="1" ht="24" customHeight="1" spans="1:12">
      <c r="A22" s="5">
        <v>20</v>
      </c>
      <c r="B22" s="4" t="s">
        <v>38</v>
      </c>
      <c r="C22" s="4"/>
      <c r="D22" s="4"/>
      <c r="E22" s="4">
        <v>100</v>
      </c>
      <c r="F22" s="5"/>
      <c r="G22" s="5"/>
      <c r="H22" s="5"/>
      <c r="I22" s="5"/>
      <c r="J22" s="18">
        <f t="shared" si="0"/>
        <v>0</v>
      </c>
      <c r="K22" s="18">
        <f t="shared" si="1"/>
        <v>100</v>
      </c>
      <c r="L22" s="4"/>
    </row>
    <row r="23" s="9" customFormat="1" ht="37" customHeight="1" spans="2:11">
      <c r="B23" s="9" t="s">
        <v>39</v>
      </c>
      <c r="D23" s="9" t="s">
        <v>14</v>
      </c>
      <c r="E23" s="9">
        <v>4717</v>
      </c>
      <c r="F23" s="20"/>
      <c r="G23" s="20"/>
      <c r="H23" s="20"/>
      <c r="I23" s="20"/>
      <c r="J23" s="20"/>
      <c r="K23" s="20"/>
    </row>
    <row r="24" s="9" customFormat="1" ht="35" customHeight="1" spans="2:11">
      <c r="B24" s="9" t="s">
        <v>40</v>
      </c>
      <c r="D24" s="9" t="s">
        <v>35</v>
      </c>
      <c r="E24" s="9">
        <v>1210</v>
      </c>
      <c r="F24" s="20"/>
      <c r="G24" s="20"/>
      <c r="H24" s="20"/>
      <c r="I24" s="20"/>
      <c r="J24" s="20"/>
      <c r="K24" s="20"/>
    </row>
    <row r="25" s="9" customFormat="1" spans="2:11">
      <c r="B25" s="9" t="s">
        <v>41</v>
      </c>
      <c r="D25" s="9" t="s">
        <v>14</v>
      </c>
      <c r="F25" s="20"/>
      <c r="G25" s="20"/>
      <c r="H25" s="20"/>
      <c r="I25" s="20"/>
      <c r="J25" s="20"/>
      <c r="K25" s="20"/>
    </row>
  </sheetData>
  <mergeCells count="1">
    <mergeCell ref="A1:L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1:W30"/>
  <sheetViews>
    <sheetView workbookViewId="0">
      <selection activeCell="F18" sqref="F18"/>
    </sheetView>
  </sheetViews>
  <sheetFormatPr defaultColWidth="9" defaultRowHeight="14.25"/>
  <cols>
    <col min="1" max="1" width="5.75" style="9" customWidth="1"/>
    <col min="2" max="2" width="11.375" style="9" customWidth="1"/>
    <col min="3" max="3" width="7.5" style="9" hidden="1" customWidth="1"/>
    <col min="4" max="4" width="8.25" style="9" customWidth="1"/>
    <col min="5" max="5" width="7.5" style="9" customWidth="1"/>
    <col min="6" max="6" width="5.75" style="20" customWidth="1"/>
    <col min="7" max="7" width="5.5" style="20" customWidth="1"/>
    <col min="8" max="8" width="5" style="20" customWidth="1"/>
    <col min="9" max="9" width="5.875" style="20" customWidth="1"/>
    <col min="10" max="11" width="7.75" style="20" customWidth="1"/>
    <col min="12" max="12" width="8.75" style="9" customWidth="1"/>
    <col min="13" max="14" width="9" style="9"/>
    <col min="15" max="15" width="7.125" style="9" customWidth="1"/>
    <col min="16" max="16" width="9" style="9" customWidth="1"/>
    <col min="17" max="17" width="7.125" style="9" customWidth="1"/>
    <col min="18" max="19" width="7" style="20" customWidth="1"/>
    <col min="20" max="20" width="7.25" style="20" customWidth="1"/>
    <col min="21" max="21" width="8.5" style="20" customWidth="1"/>
    <col min="22" max="16383" width="9" style="9"/>
    <col min="16384" max="16384" width="9" style="25"/>
  </cols>
  <sheetData>
    <row r="1" s="9" customFormat="1" ht="27" customHeight="1" spans="1:21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20"/>
    </row>
    <row r="2" s="9" customFormat="1" ht="49" customHeight="1" spans="1:21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42</v>
      </c>
      <c r="M2" s="5" t="s">
        <v>43</v>
      </c>
      <c r="N2" s="5" t="s">
        <v>43</v>
      </c>
      <c r="O2" s="5" t="s">
        <v>44</v>
      </c>
      <c r="P2" s="5" t="s">
        <v>45</v>
      </c>
      <c r="Q2" s="23" t="s">
        <v>46</v>
      </c>
      <c r="R2" s="5" t="s">
        <v>47</v>
      </c>
      <c r="S2" s="5" t="s">
        <v>48</v>
      </c>
      <c r="T2" s="5" t="s">
        <v>49</v>
      </c>
      <c r="U2" s="5" t="s">
        <v>50</v>
      </c>
    </row>
    <row r="3" s="9" customFormat="1" ht="20" customHeight="1" spans="1:21">
      <c r="A3" s="5">
        <v>1</v>
      </c>
      <c r="B3" s="4" t="s">
        <v>13</v>
      </c>
      <c r="C3" s="4"/>
      <c r="D3" s="4" t="s">
        <v>14</v>
      </c>
      <c r="E3" s="4">
        <v>498</v>
      </c>
      <c r="F3" s="18"/>
      <c r="G3" s="5">
        <v>10</v>
      </c>
      <c r="H3" s="5"/>
      <c r="I3" s="18">
        <v>50</v>
      </c>
      <c r="J3" s="18">
        <f t="shared" ref="J3:J11" si="0">SUM(F3:I3)</f>
        <v>60</v>
      </c>
      <c r="K3" s="18">
        <f t="shared" ref="K3:K11" si="1">E3-J3</f>
        <v>438</v>
      </c>
      <c r="L3" s="4">
        <v>5</v>
      </c>
      <c r="M3" s="4">
        <f>E3*L3</f>
        <v>2490</v>
      </c>
      <c r="N3" s="4">
        <f>M12+M19</f>
        <v>31532</v>
      </c>
      <c r="O3" s="4">
        <v>3</v>
      </c>
      <c r="P3" s="4">
        <v>2500</v>
      </c>
      <c r="Q3" s="28">
        <f>O3*P3</f>
        <v>7500</v>
      </c>
      <c r="R3" s="5">
        <v>28</v>
      </c>
      <c r="S3" s="5">
        <v>500</v>
      </c>
      <c r="T3" s="5">
        <f>R3*S3</f>
        <v>14000</v>
      </c>
      <c r="U3" s="5">
        <f>N3+Q3+T3</f>
        <v>53032</v>
      </c>
    </row>
    <row r="4" s="9" customFormat="1" ht="20" customHeight="1" spans="1:21">
      <c r="A4" s="5">
        <v>2</v>
      </c>
      <c r="B4" s="4" t="s">
        <v>15</v>
      </c>
      <c r="C4" s="4"/>
      <c r="D4" s="4" t="s">
        <v>14</v>
      </c>
      <c r="E4" s="4">
        <v>546</v>
      </c>
      <c r="F4" s="5">
        <v>450</v>
      </c>
      <c r="G4" s="5"/>
      <c r="H4" s="5">
        <v>5</v>
      </c>
      <c r="I4" s="5">
        <v>50</v>
      </c>
      <c r="J4" s="18">
        <f t="shared" si="0"/>
        <v>505</v>
      </c>
      <c r="K4" s="18">
        <f t="shared" si="1"/>
        <v>41</v>
      </c>
      <c r="L4" s="4">
        <v>5</v>
      </c>
      <c r="M4" s="4">
        <f t="shared" ref="M4:M17" si="2">E4*L4</f>
        <v>2730</v>
      </c>
      <c r="N4" s="4"/>
      <c r="O4" s="4"/>
      <c r="P4" s="4"/>
      <c r="Q4" s="4"/>
      <c r="R4" s="5"/>
      <c r="S4" s="5"/>
      <c r="T4" s="5"/>
      <c r="U4" s="5"/>
    </row>
    <row r="5" s="9" customFormat="1" ht="20" customHeight="1" spans="1:21">
      <c r="A5" s="5">
        <v>3</v>
      </c>
      <c r="B5" s="4" t="s">
        <v>16</v>
      </c>
      <c r="C5" s="4"/>
      <c r="D5" s="4" t="s">
        <v>14</v>
      </c>
      <c r="E5" s="4">
        <v>20</v>
      </c>
      <c r="F5" s="5"/>
      <c r="G5" s="5"/>
      <c r="H5" s="5"/>
      <c r="I5" s="5"/>
      <c r="J5" s="18">
        <f t="shared" si="0"/>
        <v>0</v>
      </c>
      <c r="K5" s="18">
        <f t="shared" si="1"/>
        <v>20</v>
      </c>
      <c r="L5" s="4">
        <v>5</v>
      </c>
      <c r="M5" s="4">
        <f t="shared" si="2"/>
        <v>100</v>
      </c>
      <c r="N5" s="4"/>
      <c r="O5" s="4"/>
      <c r="P5" s="4"/>
      <c r="Q5" s="4"/>
      <c r="R5" s="5"/>
      <c r="S5" s="5"/>
      <c r="T5" s="5"/>
      <c r="U5" s="5"/>
    </row>
    <row r="6" s="9" customFormat="1" ht="20" customHeight="1" spans="1:21">
      <c r="A6" s="5">
        <v>4</v>
      </c>
      <c r="B6" s="4" t="s">
        <v>17</v>
      </c>
      <c r="C6" s="4"/>
      <c r="D6" s="4" t="s">
        <v>14</v>
      </c>
      <c r="E6" s="4">
        <v>609</v>
      </c>
      <c r="F6" s="5">
        <v>164</v>
      </c>
      <c r="G6" s="5">
        <v>5</v>
      </c>
      <c r="H6" s="5"/>
      <c r="I6" s="5"/>
      <c r="J6" s="18">
        <f t="shared" si="0"/>
        <v>169</v>
      </c>
      <c r="K6" s="18">
        <f t="shared" si="1"/>
        <v>440</v>
      </c>
      <c r="L6" s="4">
        <v>5</v>
      </c>
      <c r="M6" s="4">
        <f t="shared" si="2"/>
        <v>3045</v>
      </c>
      <c r="N6" s="4"/>
      <c r="O6" s="4"/>
      <c r="P6" s="4"/>
      <c r="Q6" s="28"/>
      <c r="R6" s="5"/>
      <c r="S6" s="5"/>
      <c r="T6" s="5"/>
      <c r="U6" s="5"/>
    </row>
    <row r="7" s="9" customFormat="1" ht="20" customHeight="1" spans="1:21">
      <c r="A7" s="5">
        <v>5</v>
      </c>
      <c r="B7" s="4" t="s">
        <v>18</v>
      </c>
      <c r="C7" s="4"/>
      <c r="D7" s="4" t="s">
        <v>14</v>
      </c>
      <c r="E7" s="4">
        <v>642</v>
      </c>
      <c r="F7" s="18"/>
      <c r="G7" s="18">
        <v>16</v>
      </c>
      <c r="H7" s="5"/>
      <c r="I7" s="5">
        <v>100</v>
      </c>
      <c r="J7" s="18">
        <f t="shared" si="0"/>
        <v>116</v>
      </c>
      <c r="K7" s="18">
        <f t="shared" si="1"/>
        <v>526</v>
      </c>
      <c r="L7" s="4">
        <v>6</v>
      </c>
      <c r="M7" s="4">
        <f t="shared" si="2"/>
        <v>3852</v>
      </c>
      <c r="N7" s="4"/>
      <c r="O7" s="4"/>
      <c r="P7" s="4"/>
      <c r="Q7" s="28"/>
      <c r="R7" s="5"/>
      <c r="S7" s="5"/>
      <c r="T7" s="5"/>
      <c r="U7" s="5"/>
    </row>
    <row r="8" s="9" customFormat="1" ht="20" customHeight="1" spans="1:21">
      <c r="A8" s="5">
        <v>6</v>
      </c>
      <c r="B8" s="4" t="s">
        <v>19</v>
      </c>
      <c r="C8" s="4"/>
      <c r="D8" s="4" t="s">
        <v>14</v>
      </c>
      <c r="E8" s="4">
        <v>818</v>
      </c>
      <c r="F8" s="5">
        <v>80</v>
      </c>
      <c r="G8" s="5"/>
      <c r="H8" s="5"/>
      <c r="I8" s="5"/>
      <c r="J8" s="18">
        <f t="shared" si="0"/>
        <v>80</v>
      </c>
      <c r="K8" s="18">
        <f t="shared" si="1"/>
        <v>738</v>
      </c>
      <c r="L8" s="4">
        <v>5</v>
      </c>
      <c r="M8" s="4">
        <f t="shared" si="2"/>
        <v>4090</v>
      </c>
      <c r="N8" s="4"/>
      <c r="O8" s="4"/>
      <c r="P8" s="4"/>
      <c r="Q8" s="28"/>
      <c r="R8" s="5"/>
      <c r="S8" s="5"/>
      <c r="T8" s="5"/>
      <c r="U8" s="5"/>
    </row>
    <row r="9" s="9" customFormat="1" ht="20" customHeight="1" spans="1:21">
      <c r="A9" s="5">
        <v>7</v>
      </c>
      <c r="B9" s="4" t="s">
        <v>20</v>
      </c>
      <c r="C9" s="4"/>
      <c r="D9" s="4" t="s">
        <v>14</v>
      </c>
      <c r="E9" s="4">
        <v>44</v>
      </c>
      <c r="F9" s="26"/>
      <c r="G9" s="5">
        <v>4</v>
      </c>
      <c r="H9" s="5"/>
      <c r="I9" s="5"/>
      <c r="J9" s="18">
        <f t="shared" si="0"/>
        <v>4</v>
      </c>
      <c r="K9" s="18">
        <f t="shared" si="1"/>
        <v>40</v>
      </c>
      <c r="L9" s="4">
        <v>26</v>
      </c>
      <c r="M9" s="4">
        <f t="shared" si="2"/>
        <v>1144</v>
      </c>
      <c r="N9" s="4"/>
      <c r="O9" s="4"/>
      <c r="P9" s="4"/>
      <c r="Q9" s="28"/>
      <c r="R9" s="5"/>
      <c r="S9" s="5"/>
      <c r="T9" s="5"/>
      <c r="U9" s="5"/>
    </row>
    <row r="10" s="9" customFormat="1" ht="20" customHeight="1" spans="1:21">
      <c r="A10" s="5">
        <v>8</v>
      </c>
      <c r="B10" s="15" t="s">
        <v>21</v>
      </c>
      <c r="C10" s="15"/>
      <c r="D10" s="4" t="s">
        <v>14</v>
      </c>
      <c r="E10" s="4">
        <v>59</v>
      </c>
      <c r="F10" s="5"/>
      <c r="G10" s="5">
        <v>11</v>
      </c>
      <c r="H10" s="5"/>
      <c r="I10" s="5"/>
      <c r="J10" s="18">
        <f t="shared" si="0"/>
        <v>11</v>
      </c>
      <c r="K10" s="18">
        <f t="shared" si="1"/>
        <v>48</v>
      </c>
      <c r="L10" s="4">
        <v>5</v>
      </c>
      <c r="M10" s="4">
        <f t="shared" si="2"/>
        <v>295</v>
      </c>
      <c r="N10" s="4"/>
      <c r="O10" s="4"/>
      <c r="P10" s="4"/>
      <c r="Q10" s="28"/>
      <c r="R10" s="5"/>
      <c r="S10" s="5"/>
      <c r="T10" s="5"/>
      <c r="U10" s="5"/>
    </row>
    <row r="11" s="9" customFormat="1" ht="20" customHeight="1" spans="1:21">
      <c r="A11" s="5">
        <v>9</v>
      </c>
      <c r="B11" s="15" t="s">
        <v>22</v>
      </c>
      <c r="C11" s="19" t="s">
        <v>23</v>
      </c>
      <c r="D11" s="4" t="s">
        <v>14</v>
      </c>
      <c r="E11" s="4">
        <v>84</v>
      </c>
      <c r="F11" s="18"/>
      <c r="G11" s="5"/>
      <c r="H11" s="18"/>
      <c r="I11" s="18"/>
      <c r="J11" s="18">
        <f t="shared" si="0"/>
        <v>0</v>
      </c>
      <c r="K11" s="18">
        <f t="shared" si="1"/>
        <v>84</v>
      </c>
      <c r="L11" s="4">
        <v>5</v>
      </c>
      <c r="M11" s="4">
        <f t="shared" si="2"/>
        <v>420</v>
      </c>
      <c r="N11" s="4"/>
      <c r="O11" s="4"/>
      <c r="P11" s="4"/>
      <c r="Q11" s="4"/>
      <c r="R11" s="5"/>
      <c r="S11" s="5"/>
      <c r="T11" s="5"/>
      <c r="U11" s="5"/>
    </row>
    <row r="12" s="9" customFormat="1" ht="20" customHeight="1" spans="1:21">
      <c r="A12" s="5"/>
      <c r="B12" s="15" t="s">
        <v>51</v>
      </c>
      <c r="C12" s="19"/>
      <c r="D12" s="4"/>
      <c r="E12" s="4">
        <f>SUM(E3:E11)</f>
        <v>3320</v>
      </c>
      <c r="F12" s="18"/>
      <c r="G12" s="5"/>
      <c r="H12" s="18"/>
      <c r="I12" s="18"/>
      <c r="J12" s="18"/>
      <c r="K12" s="18"/>
      <c r="L12" s="17"/>
      <c r="M12" s="4">
        <f>SUM(M3:M11)</f>
        <v>18166</v>
      </c>
      <c r="N12" s="4"/>
      <c r="O12" s="4"/>
      <c r="P12" s="4"/>
      <c r="Q12" s="4"/>
      <c r="R12" s="5"/>
      <c r="S12" s="5"/>
      <c r="T12" s="5"/>
      <c r="U12" s="5"/>
    </row>
    <row r="13" s="9" customFormat="1" ht="20" customHeight="1" spans="1:22">
      <c r="A13" s="5">
        <v>10</v>
      </c>
      <c r="B13" s="4" t="s">
        <v>24</v>
      </c>
      <c r="C13" s="4" t="s">
        <v>25</v>
      </c>
      <c r="D13" s="4" t="s">
        <v>14</v>
      </c>
      <c r="E13" s="4">
        <v>48</v>
      </c>
      <c r="F13" s="18"/>
      <c r="G13" s="5"/>
      <c r="H13" s="18"/>
      <c r="I13" s="18"/>
      <c r="J13" s="18">
        <f t="shared" ref="J13:J23" si="3">SUM(F13:I13)</f>
        <v>0</v>
      </c>
      <c r="K13" s="18">
        <f t="shared" ref="K13:K23" si="4">E13-J13</f>
        <v>48</v>
      </c>
      <c r="L13" s="17">
        <v>26</v>
      </c>
      <c r="M13" s="4">
        <f t="shared" ref="M13:M18" si="5">E13*L13</f>
        <v>1248</v>
      </c>
      <c r="N13" s="4"/>
      <c r="O13" s="4"/>
      <c r="P13" s="4"/>
      <c r="Q13" s="4"/>
      <c r="R13" s="5"/>
      <c r="S13" s="5"/>
      <c r="T13" s="5"/>
      <c r="U13" s="5"/>
      <c r="V13" s="9">
        <v>4320</v>
      </c>
    </row>
    <row r="14" s="9" customFormat="1" ht="20" customHeight="1" spans="1:23">
      <c r="A14" s="5">
        <v>11</v>
      </c>
      <c r="B14" s="4" t="s">
        <v>26</v>
      </c>
      <c r="C14" s="4">
        <v>10</v>
      </c>
      <c r="D14" s="4" t="s">
        <v>14</v>
      </c>
      <c r="E14" s="4">
        <v>185</v>
      </c>
      <c r="F14" s="26">
        <v>80</v>
      </c>
      <c r="G14" s="5">
        <v>5</v>
      </c>
      <c r="H14" s="5">
        <v>7</v>
      </c>
      <c r="I14" s="5"/>
      <c r="J14" s="18">
        <f t="shared" si="3"/>
        <v>92</v>
      </c>
      <c r="K14" s="18">
        <f t="shared" si="4"/>
        <v>93</v>
      </c>
      <c r="L14" s="17">
        <v>26</v>
      </c>
      <c r="M14" s="4">
        <f t="shared" si="5"/>
        <v>4810</v>
      </c>
      <c r="N14" s="4"/>
      <c r="O14" s="4"/>
      <c r="P14" s="4"/>
      <c r="Q14" s="4"/>
      <c r="R14" s="5"/>
      <c r="S14" s="5"/>
      <c r="T14" s="5"/>
      <c r="U14" s="5"/>
      <c r="V14" s="9">
        <v>3375</v>
      </c>
      <c r="W14" s="9">
        <f>V13-V14</f>
        <v>945</v>
      </c>
    </row>
    <row r="15" s="9" customFormat="1" ht="20" customHeight="1" spans="1:21">
      <c r="A15" s="5">
        <v>12</v>
      </c>
      <c r="B15" s="4" t="s">
        <v>27</v>
      </c>
      <c r="C15" s="4" t="s">
        <v>28</v>
      </c>
      <c r="D15" s="4" t="s">
        <v>14</v>
      </c>
      <c r="E15" s="4">
        <v>24</v>
      </c>
      <c r="F15" s="5"/>
      <c r="G15" s="5">
        <v>3</v>
      </c>
      <c r="H15" s="5"/>
      <c r="I15" s="5"/>
      <c r="J15" s="18">
        <f t="shared" si="3"/>
        <v>3</v>
      </c>
      <c r="K15" s="18">
        <f t="shared" si="4"/>
        <v>21</v>
      </c>
      <c r="L15" s="17">
        <v>26</v>
      </c>
      <c r="M15" s="4">
        <f t="shared" si="5"/>
        <v>624</v>
      </c>
      <c r="N15" s="4"/>
      <c r="O15" s="4"/>
      <c r="P15" s="4"/>
      <c r="Q15" s="4"/>
      <c r="R15" s="5"/>
      <c r="S15" s="5"/>
      <c r="T15" s="5"/>
      <c r="U15" s="5"/>
    </row>
    <row r="16" s="9" customFormat="1" ht="20" customHeight="1" spans="1:21">
      <c r="A16" s="5">
        <v>13</v>
      </c>
      <c r="B16" s="4" t="s">
        <v>29</v>
      </c>
      <c r="C16" s="4" t="s">
        <v>25</v>
      </c>
      <c r="D16" s="4" t="s">
        <v>14</v>
      </c>
      <c r="E16" s="4">
        <v>55</v>
      </c>
      <c r="F16" s="5"/>
      <c r="G16" s="5"/>
      <c r="H16" s="5"/>
      <c r="I16" s="5"/>
      <c r="J16" s="18">
        <f t="shared" si="3"/>
        <v>0</v>
      </c>
      <c r="K16" s="18">
        <f t="shared" si="4"/>
        <v>55</v>
      </c>
      <c r="L16" s="17">
        <v>26</v>
      </c>
      <c r="M16" s="4">
        <f t="shared" si="5"/>
        <v>1430</v>
      </c>
      <c r="N16" s="4"/>
      <c r="O16" s="4"/>
      <c r="P16" s="4"/>
      <c r="Q16" s="4"/>
      <c r="R16" s="5"/>
      <c r="S16" s="5"/>
      <c r="T16" s="5"/>
      <c r="U16" s="5"/>
    </row>
    <row r="17" s="9" customFormat="1" ht="20" customHeight="1" spans="1:21">
      <c r="A17" s="5">
        <v>14</v>
      </c>
      <c r="B17" s="4" t="s">
        <v>30</v>
      </c>
      <c r="C17" s="4" t="s">
        <v>31</v>
      </c>
      <c r="D17" s="4" t="s">
        <v>14</v>
      </c>
      <c r="E17" s="4">
        <v>54</v>
      </c>
      <c r="F17" s="5"/>
      <c r="G17" s="5">
        <v>13</v>
      </c>
      <c r="H17" s="5"/>
      <c r="I17" s="5"/>
      <c r="J17" s="18">
        <f t="shared" si="3"/>
        <v>13</v>
      </c>
      <c r="K17" s="18">
        <f t="shared" si="4"/>
        <v>41</v>
      </c>
      <c r="L17" s="17">
        <v>26</v>
      </c>
      <c r="M17" s="4">
        <f t="shared" si="5"/>
        <v>1404</v>
      </c>
      <c r="N17" s="4"/>
      <c r="O17" s="4"/>
      <c r="P17" s="4"/>
      <c r="Q17" s="4"/>
      <c r="R17" s="5"/>
      <c r="S17" s="5"/>
      <c r="T17" s="5"/>
      <c r="U17" s="5"/>
    </row>
    <row r="18" s="9" customFormat="1" ht="20" customHeight="1" spans="1:21">
      <c r="A18" s="5">
        <v>15</v>
      </c>
      <c r="B18" s="4" t="s">
        <v>32</v>
      </c>
      <c r="C18" s="4">
        <v>20</v>
      </c>
      <c r="D18" s="4" t="s">
        <v>14</v>
      </c>
      <c r="E18" s="4">
        <v>7</v>
      </c>
      <c r="F18" s="26">
        <v>3</v>
      </c>
      <c r="G18" s="5">
        <v>1</v>
      </c>
      <c r="H18" s="5"/>
      <c r="I18" s="5"/>
      <c r="J18" s="18">
        <f t="shared" si="3"/>
        <v>4</v>
      </c>
      <c r="K18" s="18">
        <f t="shared" si="4"/>
        <v>3</v>
      </c>
      <c r="L18" s="5">
        <v>550</v>
      </c>
      <c r="M18" s="4">
        <f t="shared" si="5"/>
        <v>3850</v>
      </c>
      <c r="N18" s="4"/>
      <c r="O18" s="4"/>
      <c r="P18" s="4"/>
      <c r="Q18" s="4"/>
      <c r="R18" s="5"/>
      <c r="S18" s="5"/>
      <c r="T18" s="5"/>
      <c r="U18" s="5"/>
    </row>
    <row r="19" s="9" customFormat="1" ht="20" customHeight="1" spans="1:21">
      <c r="A19" s="5"/>
      <c r="B19" s="4" t="s">
        <v>51</v>
      </c>
      <c r="C19" s="4"/>
      <c r="D19" s="4"/>
      <c r="E19" s="4">
        <f>SUM(E13:E18)</f>
        <v>373</v>
      </c>
      <c r="F19" s="26"/>
      <c r="G19" s="5"/>
      <c r="H19" s="5"/>
      <c r="I19" s="5"/>
      <c r="J19" s="18"/>
      <c r="K19" s="18">
        <f>SUM(K13:K18)</f>
        <v>261</v>
      </c>
      <c r="L19" s="5"/>
      <c r="M19" s="4">
        <f>SUM(M13:M18)</f>
        <v>13366</v>
      </c>
      <c r="N19" s="4"/>
      <c r="O19" s="4"/>
      <c r="P19" s="4"/>
      <c r="Q19" s="4"/>
      <c r="R19" s="5"/>
      <c r="S19" s="5"/>
      <c r="T19" s="5"/>
      <c r="U19" s="5"/>
    </row>
    <row r="20" s="9" customFormat="1" ht="20" customHeight="1" spans="1:21">
      <c r="A20" s="5">
        <v>16</v>
      </c>
      <c r="B20" s="4" t="s">
        <v>33</v>
      </c>
      <c r="C20" s="4">
        <v>20</v>
      </c>
      <c r="D20" s="4" t="s">
        <v>14</v>
      </c>
      <c r="E20" s="4">
        <v>24</v>
      </c>
      <c r="F20" s="5"/>
      <c r="G20" s="5"/>
      <c r="H20" s="5"/>
      <c r="I20" s="5"/>
      <c r="J20" s="18">
        <f>SUM(F20:I20)</f>
        <v>0</v>
      </c>
      <c r="K20" s="18">
        <f>E20-J20</f>
        <v>24</v>
      </c>
      <c r="L20" s="4"/>
      <c r="M20" s="4"/>
      <c r="N20" s="4"/>
      <c r="O20" s="4"/>
      <c r="P20" s="4"/>
      <c r="Q20" s="4"/>
      <c r="R20" s="5"/>
      <c r="S20" s="5"/>
      <c r="T20" s="5"/>
      <c r="U20" s="5"/>
    </row>
    <row r="21" s="9" customFormat="1" ht="20" customHeight="1" spans="1:21">
      <c r="A21" s="5">
        <v>17</v>
      </c>
      <c r="B21" s="4" t="s">
        <v>34</v>
      </c>
      <c r="C21" s="4"/>
      <c r="D21" s="4" t="s">
        <v>35</v>
      </c>
      <c r="E21" s="4">
        <v>180</v>
      </c>
      <c r="F21" s="5"/>
      <c r="G21" s="5"/>
      <c r="H21" s="5"/>
      <c r="I21" s="5"/>
      <c r="J21" s="18">
        <f>SUM(F21:I21)</f>
        <v>0</v>
      </c>
      <c r="K21" s="18">
        <f>E21-J21</f>
        <v>180</v>
      </c>
      <c r="L21" s="4"/>
      <c r="M21" s="4"/>
      <c r="N21" s="4"/>
      <c r="O21" s="4"/>
      <c r="P21" s="4"/>
      <c r="Q21" s="4"/>
      <c r="R21" s="5"/>
      <c r="S21" s="5"/>
      <c r="T21" s="5"/>
      <c r="U21" s="5"/>
    </row>
    <row r="22" s="9" customFormat="1" ht="20" customHeight="1" spans="1:21">
      <c r="A22" s="5">
        <v>18</v>
      </c>
      <c r="B22" s="4" t="s">
        <v>36</v>
      </c>
      <c r="C22" s="4"/>
      <c r="D22" s="4" t="s">
        <v>35</v>
      </c>
      <c r="E22" s="4">
        <v>510</v>
      </c>
      <c r="F22" s="26"/>
      <c r="G22" s="5"/>
      <c r="H22" s="5"/>
      <c r="I22" s="5"/>
      <c r="J22" s="18">
        <f>SUM(F22:I22)</f>
        <v>0</v>
      </c>
      <c r="K22" s="18">
        <f>E22-J22</f>
        <v>510</v>
      </c>
      <c r="L22" s="4"/>
      <c r="M22" s="4"/>
      <c r="N22" s="4"/>
      <c r="O22" s="4"/>
      <c r="P22" s="4"/>
      <c r="Q22" s="4"/>
      <c r="R22" s="5"/>
      <c r="S22" s="5"/>
      <c r="T22" s="5"/>
      <c r="U22" s="5"/>
    </row>
    <row r="23" s="9" customFormat="1" ht="20" customHeight="1" spans="1:21">
      <c r="A23" s="5">
        <v>19</v>
      </c>
      <c r="B23" s="4" t="s">
        <v>37</v>
      </c>
      <c r="C23" s="4"/>
      <c r="D23" s="4" t="s">
        <v>35</v>
      </c>
      <c r="E23" s="4">
        <v>420</v>
      </c>
      <c r="F23" s="5"/>
      <c r="G23" s="5">
        <v>60</v>
      </c>
      <c r="H23" s="5"/>
      <c r="I23" s="5"/>
      <c r="J23" s="5">
        <f>SUM(F23:I23)</f>
        <v>60</v>
      </c>
      <c r="K23" s="5">
        <f>E23-J23</f>
        <v>360</v>
      </c>
      <c r="L23" s="4"/>
      <c r="M23" s="4"/>
      <c r="N23" s="4"/>
      <c r="O23" s="4"/>
      <c r="P23" s="4"/>
      <c r="Q23" s="4"/>
      <c r="R23" s="5"/>
      <c r="S23" s="5"/>
      <c r="T23" s="5"/>
      <c r="U23" s="5"/>
    </row>
    <row r="24" s="9" customFormat="1" ht="20" customHeight="1" spans="1:21">
      <c r="A24" s="5">
        <v>20</v>
      </c>
      <c r="B24" s="4" t="s">
        <v>38</v>
      </c>
      <c r="C24" s="4"/>
      <c r="D24" s="4"/>
      <c r="E24" s="4">
        <v>100</v>
      </c>
      <c r="F24" s="5"/>
      <c r="G24" s="5"/>
      <c r="H24" s="5"/>
      <c r="I24" s="5"/>
      <c r="J24" s="5">
        <f>SUM(F24:I24)</f>
        <v>0</v>
      </c>
      <c r="K24" s="5">
        <f>E24-J24</f>
        <v>100</v>
      </c>
      <c r="L24" s="4"/>
      <c r="M24" s="4"/>
      <c r="N24" s="4"/>
      <c r="O24" s="4"/>
      <c r="P24" s="4"/>
      <c r="Q24" s="4"/>
      <c r="R24" s="5"/>
      <c r="S24" s="5"/>
      <c r="T24" s="5"/>
      <c r="U24" s="5"/>
    </row>
    <row r="25" s="9" customFormat="1" ht="42" customHeight="1" spans="1:21">
      <c r="A25" s="5">
        <v>21</v>
      </c>
      <c r="B25" s="5" t="s">
        <v>52</v>
      </c>
      <c r="C25" s="4"/>
      <c r="D25" s="4" t="s">
        <v>14</v>
      </c>
      <c r="E25" s="27"/>
      <c r="F25" s="5"/>
      <c r="G25" s="5"/>
      <c r="H25" s="5"/>
      <c r="I25" s="5"/>
      <c r="J25" s="5"/>
      <c r="K25" s="5"/>
      <c r="L25" s="4"/>
      <c r="M25" s="4"/>
      <c r="N25" s="4"/>
      <c r="O25" s="4"/>
      <c r="P25" s="4"/>
      <c r="Q25" s="4"/>
      <c r="R25" s="5"/>
      <c r="S25" s="5"/>
      <c r="T25" s="5"/>
      <c r="U25" s="5"/>
    </row>
    <row r="26" s="9" customFormat="1" ht="20" customHeight="1" spans="1:21">
      <c r="A26" s="5"/>
      <c r="B26" s="4"/>
      <c r="C26" s="4"/>
      <c r="D26" s="4"/>
      <c r="E26" s="4"/>
      <c r="F26" s="5"/>
      <c r="G26" s="5"/>
      <c r="H26" s="5"/>
      <c r="I26" s="5"/>
      <c r="J26" s="5"/>
      <c r="K26" s="5"/>
      <c r="L26" s="4"/>
      <c r="M26" s="4"/>
      <c r="N26" s="4"/>
      <c r="O26" s="4"/>
      <c r="P26" s="4"/>
      <c r="Q26" s="17"/>
      <c r="R26" s="20"/>
      <c r="S26" s="20"/>
      <c r="T26" s="20"/>
      <c r="U26" s="20"/>
    </row>
    <row r="27" s="9" customFormat="1" ht="20" customHeight="1" spans="1:21">
      <c r="A27" s="5"/>
      <c r="B27" s="4"/>
      <c r="C27" s="4"/>
      <c r="D27" s="4"/>
      <c r="E27" s="4"/>
      <c r="F27" s="5"/>
      <c r="G27" s="5"/>
      <c r="H27" s="5"/>
      <c r="I27" s="5"/>
      <c r="J27" s="5"/>
      <c r="K27" s="5"/>
      <c r="L27" s="4"/>
      <c r="M27" s="4"/>
      <c r="N27" s="4"/>
      <c r="O27" s="4"/>
      <c r="P27" s="4"/>
      <c r="Q27" s="4"/>
      <c r="R27" s="20"/>
      <c r="S27" s="20"/>
      <c r="T27" s="20"/>
      <c r="U27" s="20"/>
    </row>
    <row r="28" s="9" customFormat="1" ht="20" customHeight="1" spans="1:21">
      <c r="A28" s="4"/>
      <c r="B28" s="4" t="s">
        <v>39</v>
      </c>
      <c r="C28" s="4"/>
      <c r="D28" s="4" t="s">
        <v>14</v>
      </c>
      <c r="E28" s="4">
        <v>4717</v>
      </c>
      <c r="F28" s="5"/>
      <c r="G28" s="5"/>
      <c r="H28" s="5"/>
      <c r="I28" s="5"/>
      <c r="J28" s="5"/>
      <c r="K28" s="5"/>
      <c r="L28" s="4"/>
      <c r="M28" s="4"/>
      <c r="N28" s="4"/>
      <c r="O28" s="4"/>
      <c r="P28" s="4"/>
      <c r="Q28" s="4"/>
      <c r="R28" s="20"/>
      <c r="S28" s="20"/>
      <c r="T28" s="20"/>
      <c r="U28" s="20"/>
    </row>
    <row r="29" s="9" customFormat="1" ht="20" customHeight="1" spans="2:21">
      <c r="B29" s="9" t="s">
        <v>40</v>
      </c>
      <c r="D29" s="9" t="s">
        <v>35</v>
      </c>
      <c r="E29" s="9">
        <v>1210</v>
      </c>
      <c r="F29" s="20"/>
      <c r="G29" s="20"/>
      <c r="H29" s="20"/>
      <c r="I29" s="20"/>
      <c r="J29" s="20"/>
      <c r="K29" s="20"/>
      <c r="R29" s="20"/>
      <c r="S29" s="20"/>
      <c r="T29" s="20"/>
      <c r="U29" s="20"/>
    </row>
    <row r="30" s="9" customFormat="1" ht="20" customHeight="1" spans="2:21">
      <c r="B30" s="9" t="s">
        <v>41</v>
      </c>
      <c r="D30" s="9" t="s">
        <v>14</v>
      </c>
      <c r="F30" s="20"/>
      <c r="G30" s="20"/>
      <c r="H30" s="20"/>
      <c r="I30" s="20"/>
      <c r="J30" s="20"/>
      <c r="K30" s="20"/>
      <c r="R30" s="20"/>
      <c r="S30" s="20"/>
      <c r="T30" s="20"/>
      <c r="U30" s="20"/>
    </row>
  </sheetData>
  <mergeCells count="1">
    <mergeCell ref="A1:T1"/>
  </mergeCells>
  <printOptions horizontalCentered="1"/>
  <pageMargins left="0.156944444444444" right="0.156944444444444" top="0.393055555555556" bottom="0.393055555555556" header="0.5" footer="0.5"/>
  <pageSetup paperSize="9" scale="95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/>
  <dimension ref="A1:F7"/>
  <sheetViews>
    <sheetView workbookViewId="0">
      <selection activeCell="E29" sqref="E29"/>
    </sheetView>
  </sheetViews>
  <sheetFormatPr defaultColWidth="9" defaultRowHeight="14.25" outlineLevelRow="6" outlineLevelCol="5"/>
  <cols>
    <col min="1" max="1" width="7" style="9" customWidth="1"/>
    <col min="2" max="2" width="33.625" style="9" customWidth="1"/>
    <col min="3" max="3" width="11.375" style="9" customWidth="1"/>
    <col min="4" max="4" width="7.5" style="20" customWidth="1"/>
    <col min="5" max="5" width="8.25" style="20" customWidth="1"/>
    <col min="6" max="6" width="14.875" style="20" customWidth="1"/>
    <col min="7" max="16384" width="9" style="9"/>
  </cols>
  <sheetData>
    <row r="1" s="9" customFormat="1" ht="27" customHeight="1" spans="1:6">
      <c r="A1" s="12" t="s">
        <v>0</v>
      </c>
      <c r="B1" s="12"/>
      <c r="C1" s="12"/>
      <c r="D1" s="22"/>
      <c r="E1" s="22"/>
      <c r="F1" s="22"/>
    </row>
    <row r="2" s="9" customFormat="1" ht="49" customHeight="1" spans="1:6">
      <c r="A2" s="4" t="s">
        <v>1</v>
      </c>
      <c r="B2" s="5" t="s">
        <v>53</v>
      </c>
      <c r="C2" s="5" t="s">
        <v>54</v>
      </c>
      <c r="D2" s="5" t="s">
        <v>55</v>
      </c>
      <c r="E2" s="5" t="s">
        <v>56</v>
      </c>
      <c r="F2" s="5" t="s">
        <v>12</v>
      </c>
    </row>
    <row r="3" s="9" customFormat="1" ht="33" customHeight="1" spans="1:6">
      <c r="A3" s="5">
        <v>1</v>
      </c>
      <c r="B3" s="4" t="s">
        <v>57</v>
      </c>
      <c r="C3" s="4">
        <v>3000</v>
      </c>
      <c r="D3" s="5">
        <v>3</v>
      </c>
      <c r="E3" s="5">
        <f>C3*D3</f>
        <v>9000</v>
      </c>
      <c r="F3" s="5"/>
    </row>
    <row r="4" s="9" customFormat="1" ht="33" customHeight="1" spans="1:6">
      <c r="A4" s="5">
        <v>2</v>
      </c>
      <c r="B4" s="4" t="s">
        <v>58</v>
      </c>
      <c r="C4" s="4">
        <v>3320</v>
      </c>
      <c r="D4" s="5"/>
      <c r="E4" s="5">
        <v>18166</v>
      </c>
      <c r="F4" s="5"/>
    </row>
    <row r="5" s="9" customFormat="1" ht="33" customHeight="1" spans="1:6">
      <c r="A5" s="5">
        <v>3</v>
      </c>
      <c r="B5" s="4" t="s">
        <v>59</v>
      </c>
      <c r="C5" s="4">
        <v>500</v>
      </c>
      <c r="D5" s="5">
        <v>28</v>
      </c>
      <c r="E5" s="5">
        <f>C5*D5</f>
        <v>14000</v>
      </c>
      <c r="F5" s="5"/>
    </row>
    <row r="6" s="9" customFormat="1" ht="33" customHeight="1" spans="1:6">
      <c r="A6" s="5">
        <v>4</v>
      </c>
      <c r="B6" s="5" t="s">
        <v>60</v>
      </c>
      <c r="C6" s="4">
        <v>112</v>
      </c>
      <c r="D6" s="5"/>
      <c r="E6" s="5">
        <v>5008</v>
      </c>
      <c r="F6" s="5"/>
    </row>
    <row r="7" s="9" customFormat="1" ht="33" customHeight="1" spans="1:6">
      <c r="A7" s="23" t="s">
        <v>51</v>
      </c>
      <c r="B7" s="24"/>
      <c r="C7" s="4"/>
      <c r="D7" s="5"/>
      <c r="E7" s="5">
        <f>SUM(E3:E6)</f>
        <v>46174</v>
      </c>
      <c r="F7" s="5"/>
    </row>
  </sheetData>
  <mergeCells count="2">
    <mergeCell ref="A1:F1"/>
    <mergeCell ref="A7:B7"/>
  </mergeCells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/>
  <dimension ref="A1:F11"/>
  <sheetViews>
    <sheetView workbookViewId="0">
      <selection activeCell="P10" sqref="P10"/>
    </sheetView>
  </sheetViews>
  <sheetFormatPr defaultColWidth="9" defaultRowHeight="14.25" outlineLevelCol="5"/>
  <cols>
    <col min="1" max="1" width="7" style="9" customWidth="1"/>
    <col min="2" max="2" width="30.5" style="9" customWidth="1"/>
    <col min="3" max="3" width="13" style="9" customWidth="1"/>
    <col min="4" max="4" width="7.5" style="20" customWidth="1"/>
    <col min="5" max="5" width="10.125" style="20" customWidth="1"/>
    <col min="6" max="6" width="17" style="20" customWidth="1"/>
    <col min="7" max="16366" width="9" style="9"/>
    <col min="16367" max="16384" width="9" style="21"/>
  </cols>
  <sheetData>
    <row r="1" s="9" customFormat="1" ht="27" customHeight="1" spans="1:6">
      <c r="A1" s="12" t="s">
        <v>0</v>
      </c>
      <c r="B1" s="12"/>
      <c r="C1" s="12"/>
      <c r="D1" s="22"/>
      <c r="E1" s="22"/>
      <c r="F1" s="22"/>
    </row>
    <row r="2" s="9" customFormat="1" ht="41" customHeight="1" spans="1:6">
      <c r="A2" s="4" t="s">
        <v>1</v>
      </c>
      <c r="B2" s="5" t="s">
        <v>53</v>
      </c>
      <c r="C2" s="5" t="s">
        <v>61</v>
      </c>
      <c r="D2" s="5" t="s">
        <v>55</v>
      </c>
      <c r="E2" s="5" t="s">
        <v>56</v>
      </c>
      <c r="F2" s="5" t="s">
        <v>12</v>
      </c>
    </row>
    <row r="3" s="9" customFormat="1" ht="33" customHeight="1" spans="1:6">
      <c r="A3" s="5">
        <v>1</v>
      </c>
      <c r="B3" s="4" t="s">
        <v>57</v>
      </c>
      <c r="C3" s="4">
        <v>2500</v>
      </c>
      <c r="D3" s="5">
        <v>3</v>
      </c>
      <c r="E3" s="5">
        <f>C3*D3</f>
        <v>7500</v>
      </c>
      <c r="F3" s="5"/>
    </row>
    <row r="4" s="9" customFormat="1" ht="33" customHeight="1" spans="1:6">
      <c r="A4" s="5">
        <v>2</v>
      </c>
      <c r="B4" s="4" t="s">
        <v>58</v>
      </c>
      <c r="C4" s="4">
        <v>3320</v>
      </c>
      <c r="D4" s="5"/>
      <c r="E4" s="5">
        <v>18166</v>
      </c>
      <c r="F4" s="5"/>
    </row>
    <row r="5" s="9" customFormat="1" ht="33" customHeight="1" spans="1:6">
      <c r="A5" s="5">
        <v>3</v>
      </c>
      <c r="B5" s="4" t="s">
        <v>59</v>
      </c>
      <c r="C5" s="4">
        <v>500</v>
      </c>
      <c r="D5" s="5">
        <v>28</v>
      </c>
      <c r="E5" s="5">
        <f>C5*D5</f>
        <v>14000</v>
      </c>
      <c r="F5" s="5"/>
    </row>
    <row r="6" s="9" customFormat="1" ht="33" customHeight="1" spans="1:6">
      <c r="A6" s="5">
        <v>4</v>
      </c>
      <c r="B6" s="4" t="s">
        <v>62</v>
      </c>
      <c r="C6" s="4"/>
      <c r="D6" s="5"/>
      <c r="E6" s="5">
        <v>13366</v>
      </c>
      <c r="F6" s="5"/>
    </row>
    <row r="7" s="9" customFormat="1" ht="33" customHeight="1" spans="1:6">
      <c r="A7" s="23" t="s">
        <v>51</v>
      </c>
      <c r="B7" s="24"/>
      <c r="C7" s="4"/>
      <c r="D7" s="5"/>
      <c r="E7" s="5">
        <f>SUM(E3:E6)</f>
        <v>53032</v>
      </c>
      <c r="F7" s="5"/>
    </row>
    <row r="8" ht="33" customHeight="1"/>
    <row r="9" ht="33" customHeight="1"/>
    <row r="10" ht="33" customHeight="1"/>
    <row r="11" ht="33" customHeight="1"/>
  </sheetData>
  <mergeCells count="2">
    <mergeCell ref="A1:F1"/>
    <mergeCell ref="A7:B7"/>
  </mergeCells>
  <pageMargins left="0.75" right="0.75" top="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7"/>
  <dimension ref="A1:K14"/>
  <sheetViews>
    <sheetView workbookViewId="0">
      <selection activeCell="E14" sqref="E14"/>
    </sheetView>
  </sheetViews>
  <sheetFormatPr defaultColWidth="9" defaultRowHeight="14.25"/>
  <cols>
    <col min="1" max="1" width="9" style="9"/>
    <col min="2" max="2" width="12.875" style="9" customWidth="1"/>
    <col min="3" max="3" width="11.375" style="9" customWidth="1"/>
    <col min="4" max="4" width="8.25" style="9" customWidth="1"/>
    <col min="5" max="5" width="8.875" style="9" customWidth="1"/>
    <col min="6" max="6" width="11.375" style="9" customWidth="1"/>
    <col min="7" max="7" width="13.875" style="10" customWidth="1"/>
    <col min="8" max="8" width="13.625" style="9" customWidth="1"/>
    <col min="9" max="9" width="14" style="9" customWidth="1"/>
    <col min="10" max="10" width="15" style="9" customWidth="1"/>
    <col min="11" max="11" width="26.625" style="9" customWidth="1"/>
    <col min="12" max="16380" width="9" style="9"/>
  </cols>
  <sheetData>
    <row r="1" s="9" customFormat="1" ht="36" customHeight="1" spans="1:11">
      <c r="A1" s="11" t="s">
        <v>0</v>
      </c>
      <c r="B1" s="11"/>
      <c r="C1" s="11"/>
      <c r="D1" s="11"/>
      <c r="E1" s="11"/>
      <c r="F1" s="11"/>
      <c r="G1" s="12"/>
      <c r="H1" s="11"/>
      <c r="I1" s="11"/>
      <c r="J1" s="11"/>
      <c r="K1" s="11"/>
    </row>
    <row r="2" s="9" customFormat="1" ht="24" customHeight="1" spans="1:11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10</v>
      </c>
      <c r="G2" s="4" t="s">
        <v>6</v>
      </c>
      <c r="H2" s="4" t="s">
        <v>7</v>
      </c>
      <c r="I2" s="4" t="s">
        <v>8</v>
      </c>
      <c r="J2" s="4" t="s">
        <v>9</v>
      </c>
      <c r="K2" s="4" t="s">
        <v>12</v>
      </c>
    </row>
    <row r="3" s="9" customFormat="1" ht="24" customHeight="1" spans="1:11">
      <c r="A3" s="13" t="s">
        <v>63</v>
      </c>
      <c r="B3" s="14" t="s">
        <v>19</v>
      </c>
      <c r="C3" s="15"/>
      <c r="D3" s="4" t="s">
        <v>14</v>
      </c>
      <c r="E3" s="4">
        <v>538</v>
      </c>
      <c r="F3" s="4">
        <f>G3+H3+I3+J3</f>
        <v>4</v>
      </c>
      <c r="G3" s="4"/>
      <c r="H3" s="4">
        <v>4</v>
      </c>
      <c r="I3" s="4"/>
      <c r="J3" s="4"/>
      <c r="K3" s="4"/>
    </row>
    <row r="4" s="9" customFormat="1" ht="24" customHeight="1" spans="1:11">
      <c r="A4" s="16"/>
      <c r="B4" s="14" t="s">
        <v>21</v>
      </c>
      <c r="C4" s="15"/>
      <c r="D4" s="4" t="s">
        <v>14</v>
      </c>
      <c r="E4" s="4">
        <v>59</v>
      </c>
      <c r="F4" s="4">
        <f t="shared" ref="F4:F9" si="0">G4+H4+I4+J4</f>
        <v>11</v>
      </c>
      <c r="G4" s="4"/>
      <c r="H4" s="5">
        <v>11</v>
      </c>
      <c r="I4" s="4"/>
      <c r="J4" s="4"/>
      <c r="K4" s="4"/>
    </row>
    <row r="5" s="9" customFormat="1" ht="24" customHeight="1" spans="1:11">
      <c r="A5" s="16"/>
      <c r="B5" s="14" t="s">
        <v>18</v>
      </c>
      <c r="C5" s="15"/>
      <c r="D5" s="4" t="s">
        <v>14</v>
      </c>
      <c r="E5" s="4">
        <v>370</v>
      </c>
      <c r="F5" s="4">
        <f t="shared" si="0"/>
        <v>116</v>
      </c>
      <c r="G5" s="4"/>
      <c r="H5" s="4">
        <v>16</v>
      </c>
      <c r="I5" s="4"/>
      <c r="J5" s="4">
        <v>100</v>
      </c>
      <c r="K5" s="4"/>
    </row>
    <row r="6" s="9" customFormat="1" ht="24" customHeight="1" spans="1:11">
      <c r="A6" s="16"/>
      <c r="B6" s="14" t="s">
        <v>17</v>
      </c>
      <c r="C6" s="15"/>
      <c r="D6" s="4" t="s">
        <v>14</v>
      </c>
      <c r="E6" s="4">
        <v>329</v>
      </c>
      <c r="F6" s="4">
        <f t="shared" si="0"/>
        <v>5</v>
      </c>
      <c r="G6" s="17"/>
      <c r="H6" s="18">
        <v>5</v>
      </c>
      <c r="I6" s="17"/>
      <c r="J6" s="17"/>
      <c r="K6" s="17"/>
    </row>
    <row r="7" s="9" customFormat="1" ht="24" customHeight="1" spans="1:11">
      <c r="A7" s="16"/>
      <c r="B7" s="14" t="s">
        <v>15</v>
      </c>
      <c r="C7" s="15"/>
      <c r="D7" s="4" t="s">
        <v>14</v>
      </c>
      <c r="E7" s="4">
        <v>282</v>
      </c>
      <c r="F7" s="4">
        <f t="shared" si="0"/>
        <v>55</v>
      </c>
      <c r="G7" s="17"/>
      <c r="H7" s="4"/>
      <c r="I7" s="17">
        <v>5</v>
      </c>
      <c r="J7" s="17">
        <v>50</v>
      </c>
      <c r="K7" s="17"/>
    </row>
    <row r="8" s="9" customFormat="1" ht="24" customHeight="1" spans="1:11">
      <c r="A8" s="16"/>
      <c r="B8" s="14" t="s">
        <v>13</v>
      </c>
      <c r="C8" s="15"/>
      <c r="D8" s="4" t="s">
        <v>14</v>
      </c>
      <c r="E8" s="4">
        <v>416</v>
      </c>
      <c r="F8" s="4">
        <f t="shared" si="0"/>
        <v>60</v>
      </c>
      <c r="G8" s="17"/>
      <c r="H8" s="4">
        <v>10</v>
      </c>
      <c r="I8" s="17"/>
      <c r="J8" s="17">
        <v>50</v>
      </c>
      <c r="K8" s="17"/>
    </row>
    <row r="9" s="9" customFormat="1" ht="24" customHeight="1" spans="1:11">
      <c r="A9" s="16"/>
      <c r="B9" s="14" t="s">
        <v>22</v>
      </c>
      <c r="C9" s="19" t="s">
        <v>23</v>
      </c>
      <c r="D9" s="4" t="s">
        <v>14</v>
      </c>
      <c r="E9" s="4">
        <v>84</v>
      </c>
      <c r="F9" s="4">
        <f t="shared" si="0"/>
        <v>0</v>
      </c>
      <c r="G9" s="17"/>
      <c r="H9" s="4"/>
      <c r="I9" s="17"/>
      <c r="J9" s="17"/>
      <c r="K9" s="17"/>
    </row>
    <row r="10" s="9" customFormat="1" ht="24" customHeight="1" spans="1:11">
      <c r="A10" s="4" t="s">
        <v>64</v>
      </c>
      <c r="B10" s="4"/>
      <c r="C10" s="19"/>
      <c r="D10" s="4" t="s">
        <v>14</v>
      </c>
      <c r="E10" s="4">
        <f>SUM(E3:E9)</f>
        <v>2078</v>
      </c>
      <c r="F10" s="17">
        <f>SUM(F3:F9)</f>
        <v>251</v>
      </c>
      <c r="G10" s="17"/>
      <c r="H10" s="4"/>
      <c r="I10" s="17"/>
      <c r="J10" s="17"/>
      <c r="K10" s="17"/>
    </row>
    <row r="14" spans="5:5">
      <c r="E14" s="9">
        <f>2078-750</f>
        <v>1328</v>
      </c>
    </row>
  </sheetData>
  <mergeCells count="3">
    <mergeCell ref="A1:K1"/>
    <mergeCell ref="A10:B10"/>
    <mergeCell ref="A3:A9"/>
  </mergeCells>
  <pageMargins left="0.75" right="0.75" top="1" bottom="1" header="0.5" footer="0.5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9"/>
  <dimension ref="A1:H13"/>
  <sheetViews>
    <sheetView tabSelected="1" workbookViewId="0">
      <selection activeCell="B9" sqref="B9"/>
    </sheetView>
  </sheetViews>
  <sheetFormatPr defaultColWidth="9" defaultRowHeight="13.5" outlineLevelCol="7"/>
  <cols>
    <col min="2" max="2" width="12" customWidth="1"/>
    <col min="3" max="3" width="20.25" customWidth="1"/>
    <col min="4" max="4" width="8.75" customWidth="1"/>
    <col min="5" max="5" width="8.125" customWidth="1"/>
    <col min="6" max="6" width="11.125" customWidth="1"/>
    <col min="7" max="7" width="12.25" customWidth="1"/>
    <col min="8" max="8" width="57.125" customWidth="1"/>
  </cols>
  <sheetData>
    <row r="1" ht="39" customHeight="1" spans="1:8">
      <c r="A1" s="1" t="s">
        <v>65</v>
      </c>
      <c r="B1" s="1"/>
      <c r="C1" s="1"/>
      <c r="D1" s="1"/>
      <c r="E1" s="1"/>
      <c r="F1" s="1"/>
      <c r="G1" s="1"/>
      <c r="H1" s="1"/>
    </row>
    <row r="2" ht="39" customHeight="1" spans="1:8">
      <c r="A2" s="2" t="s">
        <v>1</v>
      </c>
      <c r="B2" s="3" t="s">
        <v>66</v>
      </c>
      <c r="C2" s="3" t="s">
        <v>67</v>
      </c>
      <c r="D2" s="3" t="s">
        <v>68</v>
      </c>
      <c r="E2" s="3" t="s">
        <v>4</v>
      </c>
      <c r="F2" s="3" t="s">
        <v>69</v>
      </c>
      <c r="G2" s="3" t="s">
        <v>70</v>
      </c>
      <c r="H2" s="3" t="s">
        <v>12</v>
      </c>
    </row>
    <row r="3" ht="28" customHeight="1" spans="1:8">
      <c r="A3" s="2">
        <v>1</v>
      </c>
      <c r="B3" s="4" t="s">
        <v>71</v>
      </c>
      <c r="C3" s="4" t="s">
        <v>72</v>
      </c>
      <c r="D3" s="4">
        <v>2000</v>
      </c>
      <c r="E3" s="4" t="s">
        <v>14</v>
      </c>
      <c r="F3" s="4"/>
      <c r="G3" s="4"/>
      <c r="H3" s="3" t="s">
        <v>73</v>
      </c>
    </row>
    <row r="4" ht="28" customHeight="1" spans="1:8">
      <c r="A4" s="2">
        <v>2</v>
      </c>
      <c r="B4" s="4"/>
      <c r="C4" s="4" t="s">
        <v>74</v>
      </c>
      <c r="D4" s="4">
        <v>840</v>
      </c>
      <c r="E4" s="4" t="s">
        <v>75</v>
      </c>
      <c r="F4" s="4"/>
      <c r="G4" s="4"/>
      <c r="H4" s="3" t="s">
        <v>76</v>
      </c>
    </row>
    <row r="5" ht="28" customHeight="1" spans="1:8">
      <c r="A5" s="2">
        <v>3</v>
      </c>
      <c r="B5" s="4"/>
      <c r="C5" s="4" t="s">
        <v>77</v>
      </c>
      <c r="D5" s="4">
        <v>1067</v>
      </c>
      <c r="E5" s="4" t="s">
        <v>14</v>
      </c>
      <c r="F5" s="4"/>
      <c r="G5" s="4"/>
      <c r="H5" s="3" t="s">
        <v>78</v>
      </c>
    </row>
    <row r="6" ht="36" customHeight="1" spans="1:8">
      <c r="A6" s="2">
        <v>4</v>
      </c>
      <c r="B6" s="4"/>
      <c r="C6" s="5" t="s">
        <v>79</v>
      </c>
      <c r="D6" s="4">
        <v>500</v>
      </c>
      <c r="E6" s="4" t="s">
        <v>75</v>
      </c>
      <c r="F6" s="4"/>
      <c r="G6" s="4"/>
      <c r="H6" s="3" t="s">
        <v>80</v>
      </c>
    </row>
    <row r="7" ht="35" customHeight="1" spans="1:8">
      <c r="A7" s="2">
        <v>5</v>
      </c>
      <c r="B7" s="6" t="s">
        <v>81</v>
      </c>
      <c r="C7" s="5" t="s">
        <v>82</v>
      </c>
      <c r="D7" s="4">
        <v>1619</v>
      </c>
      <c r="E7" s="4" t="s">
        <v>14</v>
      </c>
      <c r="F7" s="4"/>
      <c r="G7" s="4"/>
      <c r="H7" s="2" t="s">
        <v>83</v>
      </c>
    </row>
    <row r="8" ht="31" customHeight="1" spans="1:8">
      <c r="A8" s="2">
        <v>6</v>
      </c>
      <c r="B8" s="5" t="s">
        <v>84</v>
      </c>
      <c r="C8" s="4" t="s">
        <v>85</v>
      </c>
      <c r="D8" s="4">
        <v>53</v>
      </c>
      <c r="E8" s="4" t="s">
        <v>14</v>
      </c>
      <c r="F8" s="4"/>
      <c r="G8" s="4"/>
      <c r="H8" s="3" t="s">
        <v>86</v>
      </c>
    </row>
    <row r="9" ht="38" customHeight="1" spans="1:8">
      <c r="A9" s="2">
        <v>7</v>
      </c>
      <c r="B9" s="5" t="s">
        <v>87</v>
      </c>
      <c r="C9" s="4" t="s">
        <v>88</v>
      </c>
      <c r="D9" s="4">
        <v>3</v>
      </c>
      <c r="E9" s="4" t="s">
        <v>14</v>
      </c>
      <c r="F9" s="4"/>
      <c r="G9" s="4"/>
      <c r="H9" s="7" t="s">
        <v>89</v>
      </c>
    </row>
    <row r="10" ht="38" customHeight="1" spans="1:8">
      <c r="A10" s="2">
        <v>8</v>
      </c>
      <c r="B10" s="5" t="s">
        <v>90</v>
      </c>
      <c r="C10" s="4" t="s">
        <v>91</v>
      </c>
      <c r="D10" s="4">
        <v>90</v>
      </c>
      <c r="E10" s="4" t="s">
        <v>14</v>
      </c>
      <c r="F10" s="4"/>
      <c r="G10" s="4"/>
      <c r="H10" s="7" t="s">
        <v>89</v>
      </c>
    </row>
    <row r="11" ht="38" customHeight="1" spans="1:8">
      <c r="A11" s="2">
        <v>9</v>
      </c>
      <c r="B11" s="5" t="s">
        <v>90</v>
      </c>
      <c r="C11" s="4" t="s">
        <v>92</v>
      </c>
      <c r="D11" s="4">
        <v>80</v>
      </c>
      <c r="E11" s="4" t="s">
        <v>14</v>
      </c>
      <c r="F11" s="4"/>
      <c r="G11" s="4"/>
      <c r="H11" s="7" t="s">
        <v>93</v>
      </c>
    </row>
    <row r="12" ht="31" customHeight="1" spans="1:8">
      <c r="A12" s="3" t="s">
        <v>51</v>
      </c>
      <c r="B12" s="3"/>
      <c r="C12" s="3"/>
      <c r="D12" s="3" t="s">
        <v>94</v>
      </c>
      <c r="E12" s="3"/>
      <c r="F12" s="3"/>
      <c r="G12" s="3"/>
      <c r="H12" s="3"/>
    </row>
    <row r="13" ht="47" customHeight="1" spans="1:8">
      <c r="A13" s="8" t="s">
        <v>95</v>
      </c>
      <c r="B13" s="8"/>
      <c r="C13" s="8"/>
      <c r="D13" s="8"/>
      <c r="E13" s="8"/>
      <c r="F13" s="8"/>
      <c r="G13" s="8"/>
      <c r="H13" s="8"/>
    </row>
  </sheetData>
  <mergeCells count="5">
    <mergeCell ref="A1:H1"/>
    <mergeCell ref="A12:C12"/>
    <mergeCell ref="D12:H12"/>
    <mergeCell ref="A13:H13"/>
    <mergeCell ref="B3:B6"/>
  </mergeCells>
  <printOptions horizontalCentered="1"/>
  <pageMargins left="0.196527777777778" right="0.196527777777778" top="0.590277777777778" bottom="0.590277777777778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需要移栽明细</vt:lpstr>
      <vt:lpstr>Sheet3</vt:lpstr>
      <vt:lpstr>车位南只移栽一部分</vt:lpstr>
      <vt:lpstr>车位南全部移栽</vt:lpstr>
      <vt:lpstr>Sheet6</vt:lpstr>
      <vt:lpstr>费用预算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孙坤棉</dc:creator>
  <cp:lastModifiedBy>曹庆杰</cp:lastModifiedBy>
  <dcterms:created xsi:type="dcterms:W3CDTF">2021-12-28T01:14:00Z</dcterms:created>
  <dcterms:modified xsi:type="dcterms:W3CDTF">2022-02-24T03:53:10Z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2052-11.8.2.8959</vt:lpwstr>
  </property>
  <property fmtid="{D5CDD505-2E9C-101B-9397-08002B2CF9AE}" pid="3" name="ICV">
    <vt:lpwstr>2DE1BAE84FBF4B2DBB26FC518C7FD707</vt:lpwstr>
  </property>
</Properties>
</file>